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4" i="1"/>
  <c r="E24"/>
  <c r="R22"/>
  <c r="G22"/>
  <c r="E22"/>
  <c r="F22" s="1"/>
  <c r="R20"/>
  <c r="E20"/>
  <c r="O20" s="1"/>
  <c r="R18"/>
  <c r="E18"/>
  <c r="P18" s="1"/>
  <c r="R16"/>
  <c r="P16"/>
  <c r="O16"/>
  <c r="N16"/>
  <c r="M16"/>
  <c r="J16"/>
  <c r="I16"/>
  <c r="H16"/>
  <c r="G16"/>
  <c r="F16"/>
  <c r="D14"/>
  <c r="R13"/>
  <c r="E13"/>
  <c r="P13" s="1"/>
  <c r="R12"/>
  <c r="I12"/>
  <c r="H12"/>
  <c r="E12"/>
  <c r="P12" s="1"/>
  <c r="R11"/>
  <c r="R14" s="1"/>
  <c r="P11"/>
  <c r="O11"/>
  <c r="H11"/>
  <c r="G11"/>
  <c r="E11"/>
  <c r="N11" s="1"/>
  <c r="K9"/>
  <c r="R8"/>
  <c r="P8"/>
  <c r="G8"/>
  <c r="F8"/>
  <c r="E8"/>
  <c r="O8" s="1"/>
  <c r="R7"/>
  <c r="P7"/>
  <c r="P9" s="1"/>
  <c r="J7"/>
  <c r="J9" s="1"/>
  <c r="F7"/>
  <c r="E7"/>
  <c r="N7" s="1"/>
  <c r="R6"/>
  <c r="O6"/>
  <c r="N6"/>
  <c r="J6"/>
  <c r="G6"/>
  <c r="F6"/>
  <c r="E6"/>
  <c r="M6" s="1"/>
  <c r="N18" l="1"/>
  <c r="L11"/>
  <c r="L14" s="1"/>
  <c r="J18"/>
  <c r="R9"/>
  <c r="F9"/>
  <c r="M8"/>
  <c r="K6"/>
  <c r="L8"/>
  <c r="L9" s="1"/>
  <c r="K11"/>
  <c r="K14" s="1"/>
  <c r="F18"/>
  <c r="H22"/>
  <c r="P14"/>
  <c r="R25"/>
  <c r="N14"/>
  <c r="N13"/>
  <c r="M20"/>
  <c r="O7"/>
  <c r="O9" s="1"/>
  <c r="M13"/>
  <c r="I18"/>
  <c r="H6"/>
  <c r="L6"/>
  <c r="P6"/>
  <c r="G7"/>
  <c r="G9" s="1"/>
  <c r="M7"/>
  <c r="M9" s="1"/>
  <c r="H8"/>
  <c r="N8"/>
  <c r="N9" s="1"/>
  <c r="I11"/>
  <c r="M11"/>
  <c r="M14" s="1"/>
  <c r="M12"/>
  <c r="F13"/>
  <c r="J13"/>
  <c r="O13"/>
  <c r="O14" s="1"/>
  <c r="G18"/>
  <c r="K18"/>
  <c r="O18"/>
  <c r="F20"/>
  <c r="J20"/>
  <c r="N20"/>
  <c r="I22"/>
  <c r="I13"/>
  <c r="I20"/>
  <c r="I7"/>
  <c r="H13"/>
  <c r="H14" s="1"/>
  <c r="M18"/>
  <c r="H20"/>
  <c r="L20"/>
  <c r="P20"/>
  <c r="I6"/>
  <c r="H7"/>
  <c r="H9" s="1"/>
  <c r="I8"/>
  <c r="F11"/>
  <c r="F14" s="1"/>
  <c r="J11"/>
  <c r="J14" s="1"/>
  <c r="G13"/>
  <c r="G14" s="1"/>
  <c r="L13"/>
  <c r="H18"/>
  <c r="L18"/>
  <c r="G20"/>
  <c r="K20"/>
  <c r="I14" l="1"/>
  <c r="I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<sst xmlns="http://schemas.openxmlformats.org/spreadsheetml/2006/main" count="44" uniqueCount="37">
  <si>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</si>
  <si>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</si>
  <si>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</si>
  <si>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</si>
  <si>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</si>
  <si>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</si>
  <si>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</si>
  <si>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</si>
  <si>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</si>
  <si>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</si>
  <si>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</si>
  <si>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</si>
  <si>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</si>
  <si>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</si>
  <si>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</si>
  <si>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</si>
  <si>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</si>
  <si>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</si>
  <si>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</si>
  <si>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</si>
  <si>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</si>
  <si>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</si>
  <si>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</si>
  <si>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</si>
  <si>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</si>
  <si>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</si>
  <si>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</si>
  <si>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</si>
  <si>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</si>
  <si>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</si>
  <si>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</si>
  <si>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 xml:space="preserve">     2.какао с молоком</t>
  </si>
  <si>
    <t>какао</t>
  </si>
  <si>
    <t>4.яйцо</t>
  </si>
  <si>
    <t>6.бананы</t>
  </si>
  <si>
    <t>соль</t>
  </si>
  <si>
    <t>25.01.2022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</si>
</sst>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0" fontId="18" fillId="0" borderId="1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43"/>
      <c r="B2" s="41" t="s">
        <v>5</v>
      </c>
      <c r="C2" s="45" t="s">
        <v>26</v>
      </c>
      <c r="D2" s="54" t="s">
        <v>6</v>
      </c>
      <c r="E2" s="54" t="s">
        <v>7</v>
      </c>
      <c r="F2" s="38" t="s">
        <v>2</v>
      </c>
      <c r="G2" s="38" t="s">
        <v>3</v>
      </c>
      <c r="H2" s="38" t="s">
        <v>4</v>
      </c>
      <c r="I2" s="38" t="s">
        <v>8</v>
      </c>
      <c r="J2" s="26" t="s">
        <v>9</v>
      </c>
      <c r="K2" s="26"/>
      <c r="L2" s="26"/>
      <c r="M2" s="26" t="s">
        <v>10</v>
      </c>
      <c r="N2" s="26"/>
      <c r="O2" s="26"/>
      <c r="P2" s="26"/>
      <c r="Q2" s="57" t="s">
        <v>11</v>
      </c>
      <c r="R2" s="51" t="s">
        <v>22</v>
      </c>
    </row>
    <row r="3" spans="1:18" ht="24" customHeight="1">
      <c r="A3" s="44"/>
      <c r="B3" s="42"/>
      <c r="C3" s="46"/>
      <c r="D3" s="55"/>
      <c r="E3" s="55"/>
      <c r="F3" s="39"/>
      <c r="G3" s="39"/>
      <c r="H3" s="39"/>
      <c r="I3" s="39"/>
      <c r="J3" s="38" t="s">
        <v>12</v>
      </c>
      <c r="K3" s="60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58"/>
      <c r="R3" s="52"/>
    </row>
    <row r="4" spans="1:18" ht="24" customHeight="1">
      <c r="A4" s="21"/>
      <c r="B4" s="22"/>
      <c r="C4" s="47"/>
      <c r="D4" s="56"/>
      <c r="E4" s="56"/>
      <c r="F4" s="40"/>
      <c r="G4" s="40"/>
      <c r="H4" s="40"/>
      <c r="I4" s="40"/>
      <c r="J4" s="40"/>
      <c r="K4" s="61"/>
      <c r="L4" s="40"/>
      <c r="M4" s="40"/>
      <c r="N4" s="40"/>
      <c r="O4" s="40"/>
      <c r="P4" s="40"/>
      <c r="Q4" s="59"/>
      <c r="R4" s="53"/>
    </row>
    <row r="5" spans="1:18" s="6" customFormat="1" ht="19.2" customHeight="1">
      <c r="A5" s="15"/>
      <c r="B5" s="48" t="s">
        <v>27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s="7" customFormat="1" ht="22.5" customHeight="1">
      <c r="A6" s="15"/>
      <c r="B6" s="14" t="s">
        <v>28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3">
        <f>C6/1000*110</f>
        <v>6.6</v>
      </c>
    </row>
    <row r="7" spans="1:18" s="8" customFormat="1" ht="19.5" customHeight="1">
      <c r="A7" s="15"/>
      <c r="B7" s="14" t="s">
        <v>29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>
      <c r="A8" s="15"/>
      <c r="B8" s="14" t="s">
        <v>30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3">
        <f>C8/1000*480</f>
        <v>7.1999999999999993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5"/>
      <c r="B10" s="27" t="s">
        <v>31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18" s="6" customFormat="1" ht="18">
      <c r="A11" s="15"/>
      <c r="B11" s="14" t="s">
        <v>28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3">
        <f>C11/1000*110</f>
        <v>6.6</v>
      </c>
    </row>
    <row r="12" spans="1:18" s="10" customFormat="1" ht="22.2" customHeight="1">
      <c r="A12" s="15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>
      <c r="A13" s="15"/>
      <c r="B13" s="23" t="s">
        <v>32</v>
      </c>
      <c r="C13" s="23">
        <v>1</v>
      </c>
      <c r="D13" s="23">
        <v>0</v>
      </c>
      <c r="E13" s="23">
        <f>C13-D13</f>
        <v>1</v>
      </c>
      <c r="F13" s="23">
        <f>E13*24.2%</f>
        <v>0.24199999999999999</v>
      </c>
      <c r="G13" s="23">
        <f>E13*17.5%</f>
        <v>0.17499999999999999</v>
      </c>
      <c r="H13" s="23">
        <f>E13*27.9%</f>
        <v>0.27899999999999997</v>
      </c>
      <c r="I13" s="23">
        <f>E13*380%</f>
        <v>3.8</v>
      </c>
      <c r="J13" s="23">
        <f>E13*0.1%</f>
        <v>1E-3</v>
      </c>
      <c r="K13" s="23">
        <v>0</v>
      </c>
      <c r="L13" s="23">
        <f>E13*0.02%</f>
        <v>2.0000000000000001E-4</v>
      </c>
      <c r="M13" s="23">
        <f>E13*55%</f>
        <v>0.55000000000000004</v>
      </c>
      <c r="N13" s="23">
        <f>E13*655%</f>
        <v>6.55</v>
      </c>
      <c r="O13" s="23">
        <f>E13*191%</f>
        <v>1.91</v>
      </c>
      <c r="P13" s="23">
        <f>E13*14.8%</f>
        <v>0.14800000000000002</v>
      </c>
      <c r="Q13" s="23">
        <v>850</v>
      </c>
      <c r="R13" s="23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18">
      <c r="A15" s="5"/>
      <c r="B15" s="30" t="s">
        <v>23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18" s="11" customFormat="1" ht="18">
      <c r="A16" s="5"/>
      <c r="B16" s="4" t="s">
        <v>19</v>
      </c>
      <c r="C16" s="3">
        <v>50</v>
      </c>
      <c r="D16" s="3">
        <v>0</v>
      </c>
      <c r="E16" s="3">
        <v>50</v>
      </c>
      <c r="F16" s="3">
        <f>E16*7.9%</f>
        <v>3.95</v>
      </c>
      <c r="G16" s="3">
        <f>E16*1%</f>
        <v>0.5</v>
      </c>
      <c r="H16" s="3">
        <f>E16*48.1%</f>
        <v>24.05</v>
      </c>
      <c r="I16" s="3">
        <f>E16*239%</f>
        <v>119.5</v>
      </c>
      <c r="J16" s="3">
        <f>E16*0.16%</f>
        <v>0.08</v>
      </c>
      <c r="K16" s="3">
        <v>0</v>
      </c>
      <c r="L16" s="3">
        <v>0</v>
      </c>
      <c r="M16" s="3">
        <f>E16*23%</f>
        <v>11.5</v>
      </c>
      <c r="N16" s="3">
        <f>E16*87%</f>
        <v>43.5</v>
      </c>
      <c r="O16" s="3">
        <f>E16*33%</f>
        <v>16.5</v>
      </c>
      <c r="P16" s="3">
        <f>E16*2%</f>
        <v>1</v>
      </c>
      <c r="Q16" s="3">
        <v>50</v>
      </c>
      <c r="R16" s="3">
        <f>C16/1000*50</f>
        <v>2.5</v>
      </c>
    </row>
    <row r="17" spans="1:18" s="11" customFormat="1" ht="18">
      <c r="A17" s="5"/>
      <c r="B17" s="30" t="s">
        <v>33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1:18" s="11" customFormat="1" ht="18">
      <c r="A18" s="24"/>
      <c r="B18" s="4" t="s">
        <v>19</v>
      </c>
      <c r="C18" s="2">
        <v>50</v>
      </c>
      <c r="D18" s="2">
        <v>0</v>
      </c>
      <c r="E18" s="2">
        <f>C18-D18</f>
        <v>50</v>
      </c>
      <c r="F18" s="2">
        <f>E18*12.5%</f>
        <v>6.25</v>
      </c>
      <c r="G18" s="2">
        <f>E18*11.5%</f>
        <v>5.75</v>
      </c>
      <c r="H18" s="2">
        <f>E18*0.7%</f>
        <v>0.35</v>
      </c>
      <c r="I18" s="2">
        <f>E18*157%</f>
        <v>78.5</v>
      </c>
      <c r="J18" s="2">
        <f>E18*0.07%</f>
        <v>3.5000000000000003E-2</v>
      </c>
      <c r="K18" s="2">
        <f>E18*0%</f>
        <v>0</v>
      </c>
      <c r="L18" s="2">
        <f>E18*0.25%</f>
        <v>0.125</v>
      </c>
      <c r="M18" s="2">
        <f>E18*55%</f>
        <v>27.500000000000004</v>
      </c>
      <c r="N18" s="2">
        <f>E18*192%</f>
        <v>96</v>
      </c>
      <c r="O18" s="2">
        <f>E18*12%</f>
        <v>6</v>
      </c>
      <c r="P18" s="2">
        <f>E18*2.5%</f>
        <v>1.25</v>
      </c>
      <c r="Q18" s="2">
        <v>200</v>
      </c>
      <c r="R18" s="3">
        <f>C18/1000*200</f>
        <v>10</v>
      </c>
    </row>
    <row r="19" spans="1:18" s="12" customFormat="1" ht="18">
      <c r="A19" s="5"/>
      <c r="B19" s="30" t="s">
        <v>24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1:18" s="13" customFormat="1" ht="18">
      <c r="A20" s="5"/>
      <c r="B20" s="4" t="s">
        <v>19</v>
      </c>
      <c r="C20" s="3">
        <v>40</v>
      </c>
      <c r="D20" s="3">
        <v>0</v>
      </c>
      <c r="E20" s="3">
        <f>C20-D20</f>
        <v>40</v>
      </c>
      <c r="F20" s="2">
        <f>E20*7.5%</f>
        <v>3</v>
      </c>
      <c r="G20" s="2">
        <f>E20*11.8%</f>
        <v>4.7200000000000006</v>
      </c>
      <c r="H20" s="2">
        <f>E20*74.4%</f>
        <v>29.760000000000005</v>
      </c>
      <c r="I20" s="2">
        <f>E20*436%</f>
        <v>174.4</v>
      </c>
      <c r="J20" s="2">
        <f>E20*0.08%</f>
        <v>3.2000000000000001E-2</v>
      </c>
      <c r="K20" s="2">
        <f>E20*0%</f>
        <v>0</v>
      </c>
      <c r="L20" s="2">
        <f>E20*0%</f>
        <v>0</v>
      </c>
      <c r="M20" s="2">
        <f>E20*29%</f>
        <v>11.6</v>
      </c>
      <c r="N20" s="2">
        <f>E20*90%</f>
        <v>36</v>
      </c>
      <c r="O20" s="2">
        <f>E20*20%</f>
        <v>8</v>
      </c>
      <c r="P20" s="2">
        <f>E20*2.1%</f>
        <v>0.84000000000000008</v>
      </c>
      <c r="Q20" s="2">
        <v>160</v>
      </c>
      <c r="R20" s="3">
        <f>C20/1000*160</f>
        <v>6.4</v>
      </c>
    </row>
    <row r="21" spans="1:18" s="13" customFormat="1" ht="18">
      <c r="A21" s="5"/>
      <c r="B21" s="30" t="s">
        <v>34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1:18" s="6" customFormat="1" ht="18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">
      <c r="A23" s="5"/>
      <c r="B23" s="35" t="s">
        <v>25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1:18" s="13" customFormat="1" ht="18">
      <c r="A24" s="5"/>
      <c r="B24" s="4" t="s">
        <v>35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4">
      <c r="A25" s="25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f>R24+R22+R20+R18+R16+R14+R9</f>
        <v>61.03</v>
      </c>
    </row>
  </sheetData>
  <mergeCells count="27"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B10:R10"/>
    <mergeCell ref="B15:R15"/>
    <mergeCell ref="B17:R17"/>
    <mergeCell ref="B23:R23"/>
    <mergeCell ref="F2:F4"/>
    <mergeCell ref="B2:B3"/>
    <mergeCell ref="L3:L4"/>
    <mergeCell ref="M3:M4"/>
    <mergeCell ref="N3:N4"/>
    <mergeCell ref="B21:R2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2022-01-26T15:10:09Z</dcterms:modified>
</cp:coreProperties>
</file>